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kt\2023\03 Przebudowa drogi wew. nr ew 734_28, 1592_3, 744_32 w m, Szebnie w km 0+0 do km 0+115\"/>
    </mc:Choice>
  </mc:AlternateContent>
  <xr:revisionPtr revIDLastSave="0" documentId="13_ncr:1_{43799049-CAE7-4B78-964D-D09D447D58F1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ZBIORCZE ZESTAWIENIE KOSZTÓW" sheetId="2" r:id="rId1"/>
    <sheet name="1 Przebudowa drogi wew. nr ew 7" sheetId="3" r:id="rId2"/>
  </sheets>
  <calcPr calcId="191029"/>
</workbook>
</file>

<file path=xl/calcChain.xml><?xml version="1.0" encoding="utf-8"?>
<calcChain xmlns="http://schemas.openxmlformats.org/spreadsheetml/2006/main">
  <c r="I39" i="3" l="1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K7" i="2"/>
  <c r="J7" i="2"/>
  <c r="I40" i="3" l="1"/>
  <c r="E9" i="2" s="1"/>
  <c r="I24" i="3"/>
  <c r="I41" i="3" s="1"/>
  <c r="E7" i="2" s="1"/>
  <c r="I7" i="2" s="1"/>
  <c r="E8" i="2" l="1"/>
</calcChain>
</file>

<file path=xl/sharedStrings.xml><?xml version="1.0" encoding="utf-8"?>
<sst xmlns="http://schemas.openxmlformats.org/spreadsheetml/2006/main" count="344" uniqueCount="140">
  <si>
    <t/>
  </si>
  <si>
    <t>Przebudowa drogi wew. nr ew 734_28, 1592_3, 744_32 w m, Szebnie w km 0+000 do km 0+115, Przebudowa dr. wew. na dz. nr ewid. 440  km 0+000 do km 0+060 w m. Szebnie</t>
  </si>
  <si>
    <t>2023-01-12</t>
  </si>
  <si>
    <t>Wykonawca:</t>
  </si>
  <si>
    <t>Data:</t>
  </si>
  <si>
    <t>Lp</t>
  </si>
  <si>
    <t>Kod branży</t>
  </si>
  <si>
    <t>Oznaczenie arkusza</t>
  </si>
  <si>
    <t>Nazwa elementu</t>
  </si>
  <si>
    <t>Wartość</t>
  </si>
  <si>
    <t>Oszczędności netto</t>
  </si>
  <si>
    <t>Komentarz</t>
  </si>
  <si>
    <t>Wskaźnik techniczno-ekonomiczny</t>
  </si>
  <si>
    <t>Powierzchnia obiektu</t>
  </si>
  <si>
    <t>Jednostka</t>
  </si>
  <si>
    <t>Udział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</si>
  <si>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</si>
  <si>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</si>
  <si>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</si>
  <si>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</si>
  <si>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</si>
  <si>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</si>
  <si>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</si>
  <si>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</si>
  <si>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</si>
  <si>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</si>
  <si>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</si>
  <si>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</si>
  <si>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 xml:space="preserve"> </t>
  </si>
  <si>
    <t xml:space="preserve">Kosztorys </t>
  </si>
  <si>
    <t>ELEMENT 1</t>
  </si>
  <si>
    <t>Przebudowa drogi wew. nr ew 734_28, 1592_3, 744_32 w m, Szebnie w km 0+000 do km 0+115</t>
  </si>
  <si>
    <t>ELEMENT 2</t>
  </si>
  <si>
    <t>Przebudowa dr. wew. na dz. nr ewid. 440  km 0+000 do km 0+060 w m. Szebnie</t>
  </si>
  <si>
    <t>Dane wyjściowe</t>
  </si>
  <si>
    <t>Podstawa</t>
  </si>
  <si>
    <t>Opis robót</t>
  </si>
  <si>
    <t>Szacowany obmiar projektanta</t>
  </si>
  <si>
    <t>Obmiar zweryfikowany przez wykonawcę</t>
  </si>
  <si>
    <t>Krotność</t>
  </si>
  <si>
    <t>Cena jednostkowa netto</t>
  </si>
  <si>
    <t>Kosztorys</t>
  </si>
  <si>
    <t>Element</t>
  </si>
  <si>
    <t>Ścinanie poboczy mechanicznie, grubości do 10·cm, nakłady podstawowe</t>
  </si>
  <si>
    <t>1.1</t>
  </si>
  <si>
    <t>KNR 231/1402/5 (1)</t>
  </si>
  <si>
    <t>m2</t>
  </si>
  <si>
    <t>Roboty ziemne koparkami podsiębiernymi z transportem urobku samochodami samowyładowczymi do 1·km, koparka 0,40·m3, grunt kategorii I-II</t>
  </si>
  <si>
    <t>1.2</t>
  </si>
  <si>
    <t>KNR 201/206/1</t>
  </si>
  <si>
    <t>m3</t>
  </si>
  <si>
    <t>Profilowanie i zagęszczanie podłoża pod warstwy konstrukcyjne nawierzchni, mechanicznie, grunt kategorii I-IV</t>
  </si>
  <si>
    <t>1.3</t>
  </si>
  <si>
    <t>KNR 231/103/4</t>
  </si>
  <si>
    <t>Wzmacnianie podłoża gruntowego geosiatkami i geowłókninami, na gruntach o umiarkowanej nośności, sposobem ręcznym, geowłóknina</t>
  </si>
  <si>
    <t>1.4</t>
  </si>
  <si>
    <t>KNR 911/101/2 (2)</t>
  </si>
  <si>
    <t>Warstwy odsączające, w korycie lub na całej szerokości drogi, zagęszczenie mechaniczne, grubość warstwy po zagęszczeniu·10·cm</t>
  </si>
  <si>
    <t>1.5</t>
  </si>
  <si>
    <t>KNR 231/104/5</t>
  </si>
  <si>
    <t>Skropienie nawierzchni asfaltem 0,25kg/m2  (kationowa emulja asfaltowa) połaczenie istn. nawierchni z wiążącą</t>
  </si>
  <si>
    <t>1.6</t>
  </si>
  <si>
    <t>KNNR 6/1005/7</t>
  </si>
  <si>
    <t>Nawierzchnie z mieszanek mineralno-bitumicznych (warstwa wiążąca), mieszanka asfaltowa, grubość po zagęszczeniu 4·cm, masa żwirowo-piaskowa, samochód 5-10·t</t>
  </si>
  <si>
    <t>1.7</t>
  </si>
  <si>
    <t>KNNR 6/308/1 (6)</t>
  </si>
  <si>
    <t>Skropienie nawierzchni asfaltem 0,2 kk/m2 (kationowa emulja asfaltowa) połączenie ścieralnej i wążącej</t>
  </si>
  <si>
    <t>1.8</t>
  </si>
  <si>
    <t>Nawierzchnie z mieszanek mineralno-bitumicznych (warstwa ścieralna), mieszanka asfaltowa, grubość po zagęszczeniu 4·cm, masa żwirowo-piaskowa, samochód 5-10·t</t>
  </si>
  <si>
    <t>1.9</t>
  </si>
  <si>
    <t>KNNR 6/309/2 (6)</t>
  </si>
  <si>
    <t>Podbudowy z kruszyw łamanych, warstwa górna, po zagęszczeniu 8·cm ułożna rozkladarką przed nawierzchnią asfaltową</t>
  </si>
  <si>
    <t>1.10</t>
  </si>
  <si>
    <t>KNNR 6/113/4</t>
  </si>
  <si>
    <t>Podbudowy z kruszyw łamanych, warstwa górna, po zagęszczeniu 15·cm pobocza i zjazdy</t>
  </si>
  <si>
    <t>1.11</t>
  </si>
  <si>
    <t>KNNR 6/113/6</t>
  </si>
  <si>
    <t>Podbudowy z kruszyw łamanych, warstwa górna, po zagęszczeniu 20·cm</t>
  </si>
  <si>
    <t>1.12</t>
  </si>
  <si>
    <t>KNNR 6/113/2</t>
  </si>
  <si>
    <t>Nakłady uzupełniające do tablic 0201-0213 za każde dalsze rozpoczęte 0,5·km odległości transportu, ponad 1·km samochodami samowyładowczymi, po drogach utwardzonych, grunt kategorii I-II, samochód 10-15·t</t>
  </si>
  <si>
    <t>1.13</t>
  </si>
  <si>
    <t>KNR 201/214/3 (3)</t>
  </si>
  <si>
    <t>Słupki do znaków drogowych, z rur stalowych, Fi·70·mm</t>
  </si>
  <si>
    <t>1.14</t>
  </si>
  <si>
    <t>KNR 231/702/2</t>
  </si>
  <si>
    <t>szt</t>
  </si>
  <si>
    <t>Przymocowanie tablic znaków drogowych, znaki zakazu, nakazu, ostrzegawcze, informacyjne, powierzchnia ponad 0,3·m2</t>
  </si>
  <si>
    <t>1.15</t>
  </si>
  <si>
    <t>KNR 231/703/2</t>
  </si>
  <si>
    <t>RAZEM 1  Przebudowa drogi wew. nr ew 734_28, 1592_3, 744_32 w m, Szebnie w km 0+000 do km 0+115</t>
  </si>
  <si>
    <t>Mechaniczne cięcie szczelin, w nawierzchni z mas mineralno-bitumicznych, głębokość cięcia 4 cm</t>
  </si>
  <si>
    <t>2.1</t>
  </si>
  <si>
    <t>CJ 11/2001/8</t>
  </si>
  <si>
    <t>m</t>
  </si>
  <si>
    <t>2.2</t>
  </si>
  <si>
    <t>2.3</t>
  </si>
  <si>
    <t>Skropienie nawierzchni asfaltem 0,25kg/m2  (kationowa emulja asfaltowa) skropienie podbudowy z kruszywa nawierchni z wiążącą</t>
  </si>
  <si>
    <t>2.4</t>
  </si>
  <si>
    <t>2.5</t>
  </si>
  <si>
    <t>Skropienie nawierzchni asfaltem 0,2 kg/m2 (kationowa emulja asfaltowa) połączenie ścieralnej i wążącej</t>
  </si>
  <si>
    <t>2.6</t>
  </si>
  <si>
    <t>2.7</t>
  </si>
  <si>
    <t>Podbudowy z kruszyw łamanych, warstwa górna, po zagęszczeniu 10·cm</t>
  </si>
  <si>
    <t>2.8</t>
  </si>
  <si>
    <t>KNNR 6/113/5</t>
  </si>
  <si>
    <t>2.9</t>
  </si>
  <si>
    <t>Podbudowy z kruszyw łamanych, warstwa górna, po zagęszczeniu 15·cm obsypanie poboczy i zjazdów</t>
  </si>
  <si>
    <t>2.10</t>
  </si>
  <si>
    <t>2.11</t>
  </si>
  <si>
    <t>2.12</t>
  </si>
  <si>
    <t>2.13</t>
  </si>
  <si>
    <t>Regulacja pionowa studzienek dla urządzeń podziemnych, włazy kanałowe</t>
  </si>
  <si>
    <t>2.14</t>
  </si>
  <si>
    <t>KNR 231/1406/3</t>
  </si>
  <si>
    <t>RAZEM 2  Przebudowa dr. wew. na dz. nr ewid. 440  km 0+000 do km 0+060 w m. Szebnie</t>
  </si>
  <si>
    <t>RAZEM Przebudowa drogi wew. nr ew 734_28, 1592_3, 744_32 w m, Szebnie w km 0+000 do km 0+115, Przebudowa dr. wew. na dz. nr ewid. 440...</t>
  </si>
  <si>
    <t>Obliczenia</t>
  </si>
  <si>
    <t>pobocza lewa strona  : 115*0,3=34,500000
pobocza prawa strona : 115*0,3=34,500000</t>
  </si>
  <si>
    <t>korytowanie pod zjazd do posesji 319  : 6*1,5*0,15=1,350000
korytowanie pod zjazd do posesji bn dz. 744/14 : 6*1,5*0,15=1,350000
korytowanie pod zjazd do posesji 289  : 6*1,5*0,15=1,350000
korytowanie pod zjazd do posesji 329 : 6*1,5*0,15=1,350000
korytowanie pod zjazd do posesji 326 : 6*1,5*0,15=1,350000
korytowanie pod zjazd do posesji bn dz. 744/10 : 6*1,5*0,15=1,350000
pobocza lewa strona  : 115*0,3*0,1=3,450000
pobocza prawa strona : 115*0,3*0,1=3,450000
korytowanie pod podbudowę od km 85 do km 115 : 30*(2,7+0,5+0,5)*0,35=38,850000
porzerzenie do posesji 326 : 9*0,35=3,150000
korytowanie środka od 0+5 do 0+85 0,7*0,25 : 0,7*80*0,25=14,000000</t>
  </si>
  <si>
    <t>km od 0 km 5 : (9,6+3,6)*5*0,5=33,000000
od km 5 do km do 0+115 : (2,7+0,3+0,3)*110=363,000000
korytowanie pod zjazd do posesji 319  : 6*1,5=9,000000
korytowanie pod zjazd do posesji bn dz. 744/14 : 6*1,5=9,000000
korytowanie pod zjazd do posesji 289  : 6*1,5=9,000000
korytowanie pod zjazd do posesji 329 : 6*1,5=9,000000
korytowanie pod zjazd do posesji 326 : 6*1,5=9,000000
korytowanie pod zjazd do posesji bn dz. 744/10 : 6*1,5=9,000000
porzerzenie do posesji 326 : 9=9,000000</t>
  </si>
  <si>
    <t>korytowanie pod podbudowę od km 85 do km 115 : 30*(2,7+0,5+0,5)=111,000000
porzerzenie do posesji 326 : 9=9,000000</t>
  </si>
  <si>
    <t>km od 0 km 5 : (9+3)*5*0,5=30,000000
od km 5 do km do 0+115 : 2,7*110=297,000000
korytowanie pod zjazd do posesji 319  : 6*1,5=9,000000
korytowanie pod zjazd do posesji bn dz. 744/14 : 6*1,5=9,000000
korytowanie pod zjazd do posesji 289  : 6*1,5=9,000000
korytowanie pod zjazd do posesji 329 : 6*1,5=9,000000
korytowanie pod zjazd do posesji 326 : 6*1,5=9,000000
korytowanie pod zjazd do posesji bn dz. 744/10 : 6*1,5=9,000000
porzerzenie do posesji 326 : 9=9,000000</t>
  </si>
  <si>
    <t>390.000=390,000000
porzerzenie do posesji 326 : 9=9,000000</t>
  </si>
  <si>
    <t>km od 0 km 5 : (9+3)*5*0,5=30,000000
od km 5 do km do 0+115 : 2,6*110=286,000000
korytowanie pod zjazd do posesji 319  : 6*1,5=9,000000
korytowanie pod zjazd do posesji bn dz. 744/14 : 6*1,5=9,000000
korytowanie pod zjazd do posesji 289  : 6*1,5=9,000000
korytowanie pod zjazd do posesji 329 : 6*1,5=9,000000
korytowanie pod zjazd do posesji 326 : 6*1,5=9,000000
korytowanie pod zjazd do posesji bn dz. 744/10 : 6*1,5=9,000000
porzerzenie do posesji 326 : 9=9,000000</t>
  </si>
  <si>
    <t>km od 0 km 5 : (9,2+3,2)*5*0,5=31,000000
od km 5 do km do 0+115 : 2,7*110=297,000000
porzerzenie do posesji 326 : 9=9,000000</t>
  </si>
  <si>
    <t>km od 0 km 5 : 2*0,3*7=4,200000
od km 5 do km do 0+115 : (0,3+0,3)*110=66,000000
korytowanie pod zjazd do posesji 319  : 6*1,5=9,000000
korytowanie pod zjazd do posesji bn dz. 744/14 : 6*1,5=9,000000
korytowanie pod zjazd do posesji 289  : 6*1,5=9,000000
korytowanie pod zjazd do posesji 329 : 6*1,5=9,000000
korytowanie pod zjazd do posesji 326 : 6*1,5=9,000000
korytowanie pod zjazd do posesji bn dz. 744/10 : 6*1,5=9,000000
obsypanie zjazdów pruszywem 6szt *(2+2)*0,3 : 0,3*(4*6)=7,200000</t>
  </si>
  <si>
    <t>korytowanie pod podbudowę od km 85 do km 115 : 30*(2,7+0,5+0,5)=111,000000
porzerzenie do posesji 326 : 9=9,000000
korytowanie od 0+05 do 0+85 0,7*0,25 : 0,7*80=56,000000</t>
  </si>
  <si>
    <t>transport materiału ze ścinania pobocza : 69.000*0,1=6,900000
korytowanie pod zjazd do posesji 319  : 6*1,5*0,15=1,350000
korytowanie pod zjazd do posesji bn dz. 744/14 : 6*1,5*0,15=1,350000
korytowanie pod zjazd do posesji 289  : 6*1,5*0,15=1,350000
korytowanie pod zjazd do posesji 329 : 6*1,5*0,15=1,350000
korytowanie pod zjazd do posesji 326 : 6*1,5*0,15=1,350000
korytowanie pod zjazd do posesji bn dz. 744/10 : 6*1,5*0,15=1,350000
pobocza lewa strona  : 115*0,3*0,1=3,450000
pobocza prawa strona : 115*0,3*0,1=3,450000
korytowanie pod podbudowę od km 85 do km 115 : 30*(2,7+0,5+0,5)*0,35=38,850000
porzerzenie do posesji 326 : 9*0,35=3,150000
korytowanie środka  od 0+5 do 0+85 0,7*0,25 : 0,7*80*0,25=14,000000</t>
  </si>
  <si>
    <t>slupek do znaku A-7 lub B-20 : 1=1,000000</t>
  </si>
  <si>
    <t>znak A-7, lub B-20 : 1=1,000000</t>
  </si>
  <si>
    <t>zacięcie przy istn. nawierzchni asfaltowej : 7=7,000000</t>
  </si>
  <si>
    <t>obmiar : 0,5*(7,6+3,4)*4,5*0,35=8,662500
obmiar : 0,5*(3,4+3,2)*5*0,35=5,775000
obmiar : 3,2*10*0,45=14,400000
obmiar : 3,2*40,5*0,35=45,360000
zjazd 1 : 7*1,5*0,45=4,725000
zjazd 2 : 9*1*0,35=3,150000
zjazd 3  : 7*1*0,35=2,450000</t>
  </si>
  <si>
    <t>obmiar : 0,5*(7,6+3,4)*4,5=24,750000
obmiar : 0,5*(3,4+3,2)*5=16,500000
obmiar : 3,2*10=32,000000
obmiar : 3,2*40,5=129,600000
zjazd 1 : 7*1,5=10,500000
zjazd 2 : 9*1=9,000000
zjazd 3  : 7*1=7,000000</t>
  </si>
  <si>
    <t>obmiar : 0,5*(7,4+3,2)*4,5=23,850000
obmiar : 0,5*(3,2+3,0)*5=15,500000
obmiar : 3,0*10=30,000000
obmiar : 3,0*40,5=121,500000
zjazd 1 : 7*1,5=10,500000
zjazd 2 : 9*1=9,000000
zjazd 3  : 7*1=7,000000</t>
  </si>
  <si>
    <t>obmiar : 0,5*(7,2+3,0)*4,5=22,950000
obmiar : 0,5*(3,0+2,8)*5=14,500000
obmiar : 2,8*10=28,000000
obmiar : 2,8*40,5=113,400000
zjazd 1 : 7*1,5=10,500000
zjazd 2 : 9*1=9,000000
zjazd 3  : 7*1=7,000000</t>
  </si>
  <si>
    <t>pobocza : 0,3*60*2+3*0,5=37,500000</t>
  </si>
  <si>
    <t>slupek pod znak drogowy : 1=1,000000</t>
  </si>
  <si>
    <t>A-7 lub B-20 : 1=1,000000</t>
  </si>
  <si>
    <t>studnia ks  - 1 szt : 1=1,000000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</si>
</sst>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#\ ##0.00####"/>
  </numFmts>
  <fonts count="4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8"/>
      <name val="Calibri"/>
      <family val="2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D0605D"/>
        <bgColor auto="1"/>
      </patternFill>
    </fill>
    <fill>
      <patternFill patternType="solid">
        <fgColor rgb="FFFFFFCC"/>
        <bgColor auto="1"/>
      </patternFill>
    </fill>
    <fill>
      <patternFill patternType="solid">
        <fgColor rgb="FFCCCCCC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9BBB59"/>
        <bgColor auto="1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49" fontId="0" fillId="0" borderId="1" xfId="1" applyNumberFormat="1" applyFont="1" applyBorder="1" applyAlignment="1">
      <alignment horizontal="center" vertical="center" wrapText="1"/>
    </xf>
    <xf numFmtId="49" fontId="0" fillId="3" borderId="2" xfId="1" applyNumberFormat="1" applyFont="1" applyFill="1" applyBorder="1" applyAlignment="1">
      <alignment vertical="top" wrapText="1"/>
    </xf>
    <xf numFmtId="49" fontId="0" fillId="0" borderId="1" xfId="1" applyNumberFormat="1" applyFont="1" applyBorder="1" applyAlignment="1">
      <alignment vertical="top" wrapText="1"/>
    </xf>
    <xf numFmtId="0" fontId="0" fillId="4" borderId="1" xfId="1" applyFont="1" applyFill="1" applyBorder="1"/>
    <xf numFmtId="0" fontId="0" fillId="5" borderId="1" xfId="1" applyFont="1" applyFill="1" applyBorder="1"/>
    <xf numFmtId="49" fontId="0" fillId="4" borderId="1" xfId="1" applyNumberFormat="1" applyFont="1" applyFill="1" applyBorder="1" applyAlignment="1">
      <alignment vertical="top" wrapText="1"/>
    </xf>
    <xf numFmtId="164" fontId="0" fillId="3" borderId="1" xfId="1" applyNumberFormat="1" applyFont="1" applyFill="1" applyBorder="1" applyAlignment="1">
      <alignment wrapText="1"/>
    </xf>
    <xf numFmtId="49" fontId="0" fillId="5" borderId="1" xfId="1" applyNumberFormat="1" applyFont="1" applyFill="1" applyBorder="1" applyAlignment="1">
      <alignment vertical="top" wrapText="1"/>
    </xf>
    <xf numFmtId="164" fontId="0" fillId="0" borderId="1" xfId="1" applyNumberFormat="1" applyFont="1" applyBorder="1" applyAlignment="1">
      <alignment wrapText="1"/>
    </xf>
    <xf numFmtId="164" fontId="0" fillId="4" borderId="1" xfId="1" applyNumberFormat="1" applyFont="1" applyFill="1" applyBorder="1" applyAlignment="1">
      <alignment wrapText="1"/>
    </xf>
    <xf numFmtId="164" fontId="0" fillId="5" borderId="1" xfId="1" applyNumberFormat="1" applyFont="1" applyFill="1" applyBorder="1" applyAlignment="1">
      <alignment wrapText="1"/>
    </xf>
    <xf numFmtId="0" fontId="0" fillId="0" borderId="1" xfId="1" applyFont="1" applyBorder="1"/>
    <xf numFmtId="164" fontId="0" fillId="6" borderId="1" xfId="1" applyNumberFormat="1" applyFont="1" applyFill="1" applyBorder="1" applyAlignment="1">
      <alignment wrapText="1"/>
    </xf>
    <xf numFmtId="49" fontId="0" fillId="2" borderId="2" xfId="1" applyNumberFormat="1" applyFont="1" applyFill="1" applyBorder="1" applyAlignment="1">
      <alignment vertical="top" wrapText="1"/>
    </xf>
    <xf numFmtId="49" fontId="0" fillId="3" borderId="2" xfId="1" applyNumberFormat="1" applyFont="1" applyFill="1" applyBorder="1" applyAlignment="1">
      <alignment vertical="top" wrapText="1"/>
    </xf>
    <xf numFmtId="49" fontId="0" fillId="0" borderId="2" xfId="1" applyNumberFormat="1" applyFont="1" applyBorder="1" applyAlignment="1">
      <alignment horizontal="right" vertical="top" wrapText="1"/>
    </xf>
    <xf numFmtId="49" fontId="0" fillId="0" borderId="2" xfId="1" applyNumberFormat="1" applyFont="1" applyBorder="1" applyAlignment="1">
      <alignment vertical="top" wrapText="1"/>
    </xf>
    <xf numFmtId="0" fontId="3" fillId="0" borderId="3" xfId="1" applyFont="1" applyBorder="1" applyAlignment="1">
      <alignment vertical="top" wrapText="1"/>
    </xf>
    <xf numFmtId="49" fontId="0" fillId="0" borderId="4" xfId="1" applyNumberFormat="1" applyFont="1" applyBorder="1" applyAlignment="1">
      <alignment horizontal="center" vertical="center" wrapText="1"/>
    </xf>
    <xf numFmtId="0" fontId="0" fillId="4" borderId="4" xfId="1" applyFont="1" applyFill="1" applyBorder="1"/>
    <xf numFmtId="0" fontId="0" fillId="5" borderId="4" xfId="1" applyFont="1" applyFill="1" applyBorder="1"/>
    <xf numFmtId="164" fontId="0" fillId="3" borderId="4" xfId="1" applyNumberFormat="1" applyFont="1" applyFill="1" applyBorder="1" applyAlignment="1">
      <alignment wrapText="1"/>
    </xf>
    <xf numFmtId="0" fontId="0" fillId="0" borderId="5" xfId="1" applyFont="1" applyBorder="1"/>
    <xf numFmtId="49" fontId="0" fillId="0" borderId="3" xfId="1" applyNumberFormat="1" applyFont="1" applyBorder="1" applyAlignment="1">
      <alignment horizontal="center" vertical="center" wrapText="1"/>
    </xf>
    <xf numFmtId="49" fontId="0" fillId="5" borderId="3" xfId="1" applyNumberFormat="1" applyFont="1" applyFill="1" applyBorder="1" applyAlignment="1">
      <alignment vertical="top" wrapText="1"/>
    </xf>
    <xf numFmtId="0" fontId="0" fillId="0" borderId="3" xfId="1" applyFont="1" applyBorder="1"/>
  </cellXfs>
  <cellStyles count="2">
    <cellStyle name="Normal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L15"/>
  <sheetViews>
    <sheetView workbookViewId="0">
      <selection activeCell="D18" sqref="D18"/>
    </sheetView>
  </sheetViews>
  <sheetFormatPr defaultRowHeight="15" outlineLevelRow="1" outlineLevelCol="1" x14ac:dyDescent="0.25"/>
  <cols>
    <col min="1" max="2" width="11" customWidth="1"/>
    <col min="3" max="3" width="16" customWidth="1"/>
    <col min="4" max="4" width="42" customWidth="1"/>
    <col min="5" max="5" width="14" customWidth="1"/>
    <col min="6" max="8" width="14" customWidth="1" outlineLevel="1" collapsed="1"/>
    <col min="9" max="9" width="14" customWidth="1"/>
    <col min="10" max="12" width="14" customWidth="1" outlineLevel="1" collapsed="1"/>
  </cols>
  <sheetData>
    <row r="1" spans="1:12" x14ac:dyDescent="0.25">
      <c r="A1" s="14" t="s">
        <v>1</v>
      </c>
      <c r="B1" s="14" t="s">
        <v>0</v>
      </c>
      <c r="C1" s="14" t="s">
        <v>0</v>
      </c>
      <c r="D1" s="14" t="s">
        <v>0</v>
      </c>
      <c r="E1" s="14" t="s">
        <v>0</v>
      </c>
      <c r="F1" s="14" t="s">
        <v>0</v>
      </c>
      <c r="G1" s="14" t="s">
        <v>0</v>
      </c>
      <c r="H1" s="14" t="s">
        <v>0</v>
      </c>
      <c r="I1" s="14" t="s">
        <v>0</v>
      </c>
      <c r="J1" s="14" t="s">
        <v>0</v>
      </c>
      <c r="K1" s="14" t="s">
        <v>0</v>
      </c>
      <c r="L1" s="14" t="s">
        <v>0</v>
      </c>
    </row>
    <row r="2" spans="1:12" x14ac:dyDescent="0.25">
      <c r="A2" s="15" t="s">
        <v>3</v>
      </c>
      <c r="B2" s="15" t="s">
        <v>0</v>
      </c>
      <c r="C2" s="15" t="s">
        <v>0</v>
      </c>
      <c r="D2" s="15" t="s">
        <v>0</v>
      </c>
      <c r="E2" s="15" t="s">
        <v>0</v>
      </c>
      <c r="F2" s="15" t="s">
        <v>0</v>
      </c>
      <c r="G2" s="15" t="s">
        <v>0</v>
      </c>
      <c r="H2" s="15" t="s">
        <v>0</v>
      </c>
      <c r="I2" s="15" t="s">
        <v>0</v>
      </c>
      <c r="J2" s="15" t="s">
        <v>0</v>
      </c>
      <c r="K2" s="15" t="s">
        <v>0</v>
      </c>
      <c r="L2" s="15" t="s">
        <v>0</v>
      </c>
    </row>
    <row r="3" spans="1:12" x14ac:dyDescent="0.25">
      <c r="A3" s="15" t="s">
        <v>4</v>
      </c>
      <c r="B3" s="15" t="s">
        <v>0</v>
      </c>
      <c r="C3" s="15" t="s">
        <v>2</v>
      </c>
      <c r="D3" s="15" t="s">
        <v>0</v>
      </c>
      <c r="E3" s="15" t="s">
        <v>0</v>
      </c>
      <c r="F3" s="15" t="s">
        <v>0</v>
      </c>
      <c r="G3" s="15" t="s">
        <v>0</v>
      </c>
      <c r="H3" s="15" t="s">
        <v>0</v>
      </c>
      <c r="I3" s="15" t="s">
        <v>0</v>
      </c>
      <c r="J3" s="15" t="s">
        <v>0</v>
      </c>
      <c r="K3" s="15" t="s">
        <v>0</v>
      </c>
      <c r="L3" s="15" t="s">
        <v>0</v>
      </c>
    </row>
    <row r="5" spans="1:12" ht="45" x14ac:dyDescent="0.25">
      <c r="A5" s="1" t="s">
        <v>5</v>
      </c>
      <c r="B5" s="1" t="s">
        <v>6</v>
      </c>
      <c r="C5" s="1" t="s">
        <v>7</v>
      </c>
      <c r="D5" s="1" t="s">
        <v>8</v>
      </c>
      <c r="E5" s="1" t="s">
        <v>9</v>
      </c>
      <c r="F5" s="1" t="s">
        <v>10</v>
      </c>
      <c r="G5" s="1" t="s">
        <v>10</v>
      </c>
      <c r="H5" s="1" t="s">
        <v>11</v>
      </c>
      <c r="I5" s="1" t="s">
        <v>12</v>
      </c>
      <c r="J5" s="1" t="s">
        <v>13</v>
      </c>
      <c r="K5" s="1" t="s">
        <v>14</v>
      </c>
      <c r="L5" s="1" t="s">
        <v>15</v>
      </c>
    </row>
    <row r="6" spans="1:12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1" t="s">
        <v>21</v>
      </c>
      <c r="G6" s="1" t="s">
        <v>22</v>
      </c>
      <c r="H6" s="1" t="s">
        <v>23</v>
      </c>
      <c r="I6" s="1" t="s">
        <v>24</v>
      </c>
      <c r="J6" s="1" t="s">
        <v>25</v>
      </c>
      <c r="K6" s="1" t="s">
        <v>26</v>
      </c>
      <c r="L6" s="1" t="s">
        <v>27</v>
      </c>
    </row>
    <row r="7" spans="1:12" ht="75" x14ac:dyDescent="0.25">
      <c r="A7" s="6" t="s">
        <v>16</v>
      </c>
      <c r="B7" s="6" t="s">
        <v>28</v>
      </c>
      <c r="C7" s="6" t="s">
        <v>29</v>
      </c>
      <c r="D7" s="6" t="s">
        <v>1</v>
      </c>
      <c r="E7" s="10">
        <f>'1 Przebudowa drogi wew. nr ew 7'!I41</f>
        <v>0</v>
      </c>
      <c r="F7" s="4" t="s">
        <v>0</v>
      </c>
      <c r="G7" s="4" t="s">
        <v>0</v>
      </c>
      <c r="H7" s="4" t="s">
        <v>0</v>
      </c>
      <c r="I7" s="10">
        <f>ROUND(E7/J7, 2)</f>
        <v>0</v>
      </c>
      <c r="J7" s="10">
        <f>E15</f>
        <v>1</v>
      </c>
      <c r="K7" s="10" t="str">
        <f>F15</f>
        <v xml:space="preserve"> </v>
      </c>
      <c r="L7" s="4" t="s">
        <v>0</v>
      </c>
    </row>
    <row r="8" spans="1:12" ht="45" outlineLevel="1" x14ac:dyDescent="0.25">
      <c r="A8" s="8" t="s">
        <v>17</v>
      </c>
      <c r="B8" s="8" t="s">
        <v>28</v>
      </c>
      <c r="C8" s="8" t="s">
        <v>30</v>
      </c>
      <c r="D8" s="8" t="s">
        <v>31</v>
      </c>
      <c r="E8" s="11">
        <f>'1 Przebudowa drogi wew. nr ew 7'!I24</f>
        <v>0</v>
      </c>
      <c r="F8" s="5" t="s">
        <v>0</v>
      </c>
      <c r="G8" s="5" t="s">
        <v>0</v>
      </c>
      <c r="H8" s="5" t="s">
        <v>0</v>
      </c>
      <c r="I8" s="5" t="s">
        <v>0</v>
      </c>
      <c r="J8" s="5" t="s">
        <v>0</v>
      </c>
      <c r="K8" s="5" t="s">
        <v>0</v>
      </c>
      <c r="L8" s="5" t="s">
        <v>0</v>
      </c>
    </row>
    <row r="9" spans="1:12" ht="30" outlineLevel="1" x14ac:dyDescent="0.25">
      <c r="A9" s="8" t="s">
        <v>18</v>
      </c>
      <c r="B9" s="8" t="s">
        <v>28</v>
      </c>
      <c r="C9" s="8" t="s">
        <v>32</v>
      </c>
      <c r="D9" s="8" t="s">
        <v>33</v>
      </c>
      <c r="E9" s="11">
        <f>'1 Przebudowa drogi wew. nr ew 7'!I40</f>
        <v>0</v>
      </c>
      <c r="F9" s="5" t="s">
        <v>0</v>
      </c>
      <c r="G9" s="5" t="s">
        <v>0</v>
      </c>
      <c r="H9" s="5" t="s">
        <v>0</v>
      </c>
      <c r="I9" s="5" t="s">
        <v>0</v>
      </c>
      <c r="J9" s="5" t="s">
        <v>0</v>
      </c>
      <c r="K9" s="5" t="s">
        <v>0</v>
      </c>
      <c r="L9" s="5" t="s">
        <v>0</v>
      </c>
    </row>
    <row r="14" spans="1:12" x14ac:dyDescent="0.25">
      <c r="D14" s="3" t="s">
        <v>34</v>
      </c>
    </row>
    <row r="15" spans="1:12" x14ac:dyDescent="0.25">
      <c r="E15" s="9">
        <v>1</v>
      </c>
      <c r="F15" s="3" t="s">
        <v>28</v>
      </c>
    </row>
  </sheetData>
  <mergeCells count="5">
    <mergeCell ref="A1:L1"/>
    <mergeCell ref="A2:B2"/>
    <mergeCell ref="C2:L2"/>
    <mergeCell ref="A3:B3"/>
    <mergeCell ref="C3:L3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J41"/>
  <sheetViews>
    <sheetView tabSelected="1" topLeftCell="A35" workbookViewId="0">
      <selection activeCell="O39" sqref="O39"/>
    </sheetView>
  </sheetViews>
  <sheetFormatPr defaultRowHeight="15" outlineLevelRow="2" outlineLevelCol="1" x14ac:dyDescent="0.25"/>
  <cols>
    <col min="1" max="1" width="11" customWidth="1"/>
    <col min="2" max="2" width="11" customWidth="1" outlineLevel="1" collapsed="1"/>
    <col min="3" max="3" width="45" customWidth="1"/>
    <col min="4" max="9" width="14" customWidth="1"/>
    <col min="10" max="10" width="42" customWidth="1"/>
  </cols>
  <sheetData>
    <row r="1" spans="1:10" x14ac:dyDescent="0.25">
      <c r="A1" s="14" t="s">
        <v>1</v>
      </c>
      <c r="B1" s="14" t="s">
        <v>0</v>
      </c>
      <c r="C1" s="14" t="s">
        <v>0</v>
      </c>
      <c r="D1" s="14" t="s">
        <v>0</v>
      </c>
      <c r="E1" s="14" t="s">
        <v>0</v>
      </c>
      <c r="F1" s="14" t="s">
        <v>0</v>
      </c>
      <c r="G1" s="14" t="s">
        <v>0</v>
      </c>
      <c r="H1" s="14" t="s">
        <v>0</v>
      </c>
      <c r="I1" s="14" t="s">
        <v>0</v>
      </c>
      <c r="J1" s="14" t="s">
        <v>0</v>
      </c>
    </row>
    <row r="2" spans="1:10" ht="30" x14ac:dyDescent="0.25">
      <c r="A2" s="2" t="s">
        <v>3</v>
      </c>
      <c r="B2" s="15" t="s">
        <v>0</v>
      </c>
      <c r="C2" s="15" t="s">
        <v>0</v>
      </c>
      <c r="D2" s="15" t="s">
        <v>0</v>
      </c>
      <c r="E2" s="15" t="s">
        <v>0</v>
      </c>
      <c r="F2" s="15" t="s">
        <v>0</v>
      </c>
      <c r="G2" s="15" t="s">
        <v>0</v>
      </c>
      <c r="H2" s="15" t="s">
        <v>0</v>
      </c>
      <c r="I2" s="15" t="s">
        <v>0</v>
      </c>
      <c r="J2" s="15" t="s">
        <v>0</v>
      </c>
    </row>
    <row r="3" spans="1:10" x14ac:dyDescent="0.25">
      <c r="A3" s="2" t="s">
        <v>4</v>
      </c>
      <c r="B3" s="15" t="s">
        <v>0</v>
      </c>
      <c r="C3" s="15" t="s">
        <v>0</v>
      </c>
      <c r="D3" s="15" t="s">
        <v>0</v>
      </c>
      <c r="E3" s="15" t="s">
        <v>0</v>
      </c>
      <c r="F3" s="15" t="s">
        <v>0</v>
      </c>
      <c r="G3" s="15" t="s">
        <v>0</v>
      </c>
      <c r="H3" s="15" t="s">
        <v>0</v>
      </c>
      <c r="I3" s="15" t="s">
        <v>0</v>
      </c>
      <c r="J3" s="15" t="s">
        <v>0</v>
      </c>
    </row>
    <row r="5" spans="1:10" ht="60" x14ac:dyDescent="0.25">
      <c r="A5" s="1" t="s">
        <v>5</v>
      </c>
      <c r="B5" s="1" t="s">
        <v>35</v>
      </c>
      <c r="C5" s="1" t="s">
        <v>36</v>
      </c>
      <c r="D5" s="1" t="s">
        <v>14</v>
      </c>
      <c r="E5" s="1" t="s">
        <v>37</v>
      </c>
      <c r="F5" s="1" t="s">
        <v>38</v>
      </c>
      <c r="G5" s="1" t="s">
        <v>39</v>
      </c>
      <c r="H5" s="1" t="s">
        <v>40</v>
      </c>
      <c r="I5" s="19" t="s">
        <v>9</v>
      </c>
      <c r="J5" s="24" t="s">
        <v>117</v>
      </c>
    </row>
    <row r="6" spans="1:10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1" t="s">
        <v>21</v>
      </c>
      <c r="G6" s="1" t="s">
        <v>22</v>
      </c>
      <c r="H6" s="1" t="s">
        <v>23</v>
      </c>
      <c r="I6" s="19" t="s">
        <v>24</v>
      </c>
      <c r="J6" s="24" t="s">
        <v>25</v>
      </c>
    </row>
    <row r="7" spans="1:10" ht="60" x14ac:dyDescent="0.25">
      <c r="A7" s="6" t="s">
        <v>0</v>
      </c>
      <c r="B7" s="6" t="s">
        <v>41</v>
      </c>
      <c r="C7" s="6" t="s">
        <v>1</v>
      </c>
      <c r="D7" s="4" t="s">
        <v>0</v>
      </c>
      <c r="E7" s="4" t="s">
        <v>0</v>
      </c>
      <c r="F7" s="4" t="s">
        <v>0</v>
      </c>
      <c r="G7" s="4" t="s">
        <v>0</v>
      </c>
      <c r="H7" s="4" t="s">
        <v>0</v>
      </c>
      <c r="I7" s="20" t="s">
        <v>0</v>
      </c>
      <c r="J7" s="25" t="s">
        <v>0</v>
      </c>
    </row>
    <row r="8" spans="1:10" ht="30" outlineLevel="1" x14ac:dyDescent="0.25">
      <c r="A8" s="8" t="s">
        <v>16</v>
      </c>
      <c r="B8" s="8" t="s">
        <v>42</v>
      </c>
      <c r="C8" s="8" t="s">
        <v>31</v>
      </c>
      <c r="D8" s="5" t="s">
        <v>0</v>
      </c>
      <c r="E8" s="5" t="s">
        <v>0</v>
      </c>
      <c r="F8" s="5" t="s">
        <v>0</v>
      </c>
      <c r="G8" s="5" t="s">
        <v>0</v>
      </c>
      <c r="H8" s="5" t="s">
        <v>0</v>
      </c>
      <c r="I8" s="21" t="s">
        <v>0</v>
      </c>
      <c r="J8" s="25" t="s">
        <v>0</v>
      </c>
    </row>
    <row r="9" spans="1:10" ht="30" outlineLevel="2" x14ac:dyDescent="0.25">
      <c r="A9" s="8" t="s">
        <v>44</v>
      </c>
      <c r="B9" s="8" t="s">
        <v>45</v>
      </c>
      <c r="C9" s="8" t="s">
        <v>43</v>
      </c>
      <c r="D9" s="8" t="s">
        <v>46</v>
      </c>
      <c r="E9" s="11">
        <v>69</v>
      </c>
      <c r="F9" s="7"/>
      <c r="G9" s="7">
        <v>1</v>
      </c>
      <c r="H9" s="7"/>
      <c r="I9" s="22">
        <f t="shared" ref="I9:I23" si="0">ROUND(F9*H9, 2)</f>
        <v>0</v>
      </c>
      <c r="J9" s="18" t="s">
        <v>118</v>
      </c>
    </row>
    <row r="10" spans="1:10" ht="285" outlineLevel="2" x14ac:dyDescent="0.25">
      <c r="A10" s="8" t="s">
        <v>48</v>
      </c>
      <c r="B10" s="8" t="s">
        <v>49</v>
      </c>
      <c r="C10" s="8" t="s">
        <v>47</v>
      </c>
      <c r="D10" s="8" t="s">
        <v>50</v>
      </c>
      <c r="E10" s="11">
        <v>71</v>
      </c>
      <c r="F10" s="7"/>
      <c r="G10" s="7">
        <v>1</v>
      </c>
      <c r="H10" s="7"/>
      <c r="I10" s="22">
        <f t="shared" si="0"/>
        <v>0</v>
      </c>
      <c r="J10" s="18" t="s">
        <v>119</v>
      </c>
    </row>
    <row r="11" spans="1:10" ht="240" outlineLevel="2" x14ac:dyDescent="0.25">
      <c r="A11" s="8" t="s">
        <v>52</v>
      </c>
      <c r="B11" s="8" t="s">
        <v>53</v>
      </c>
      <c r="C11" s="8" t="s">
        <v>51</v>
      </c>
      <c r="D11" s="8" t="s">
        <v>46</v>
      </c>
      <c r="E11" s="11">
        <v>459</v>
      </c>
      <c r="F11" s="7"/>
      <c r="G11" s="7">
        <v>1</v>
      </c>
      <c r="H11" s="7"/>
      <c r="I11" s="22">
        <f t="shared" si="0"/>
        <v>0</v>
      </c>
      <c r="J11" s="18" t="s">
        <v>120</v>
      </c>
    </row>
    <row r="12" spans="1:10" ht="45" outlineLevel="2" x14ac:dyDescent="0.25">
      <c r="A12" s="8" t="s">
        <v>55</v>
      </c>
      <c r="B12" s="8" t="s">
        <v>56</v>
      </c>
      <c r="C12" s="8" t="s">
        <v>54</v>
      </c>
      <c r="D12" s="8" t="s">
        <v>46</v>
      </c>
      <c r="E12" s="11">
        <v>120</v>
      </c>
      <c r="F12" s="7"/>
      <c r="G12" s="7">
        <v>1</v>
      </c>
      <c r="H12" s="7"/>
      <c r="I12" s="22">
        <f t="shared" si="0"/>
        <v>0</v>
      </c>
      <c r="J12" s="18" t="s">
        <v>121</v>
      </c>
    </row>
    <row r="13" spans="1:10" ht="45" outlineLevel="2" x14ac:dyDescent="0.25">
      <c r="A13" s="8" t="s">
        <v>58</v>
      </c>
      <c r="B13" s="8" t="s">
        <v>59</v>
      </c>
      <c r="C13" s="8" t="s">
        <v>57</v>
      </c>
      <c r="D13" s="8" t="s">
        <v>46</v>
      </c>
      <c r="E13" s="11">
        <v>120</v>
      </c>
      <c r="F13" s="7"/>
      <c r="G13" s="7">
        <v>1</v>
      </c>
      <c r="H13" s="7"/>
      <c r="I13" s="22">
        <f t="shared" si="0"/>
        <v>0</v>
      </c>
      <c r="J13" s="18" t="s">
        <v>121</v>
      </c>
    </row>
    <row r="14" spans="1:10" ht="225" outlineLevel="2" x14ac:dyDescent="0.25">
      <c r="A14" s="8" t="s">
        <v>61</v>
      </c>
      <c r="B14" s="8" t="s">
        <v>62</v>
      </c>
      <c r="C14" s="8" t="s">
        <v>60</v>
      </c>
      <c r="D14" s="8" t="s">
        <v>46</v>
      </c>
      <c r="E14" s="11">
        <v>390</v>
      </c>
      <c r="F14" s="7"/>
      <c r="G14" s="7">
        <v>1</v>
      </c>
      <c r="H14" s="7"/>
      <c r="I14" s="22">
        <f t="shared" si="0"/>
        <v>0</v>
      </c>
      <c r="J14" s="18" t="s">
        <v>122</v>
      </c>
    </row>
    <row r="15" spans="1:10" ht="60" outlineLevel="2" x14ac:dyDescent="0.25">
      <c r="A15" s="8" t="s">
        <v>64</v>
      </c>
      <c r="B15" s="8" t="s">
        <v>65</v>
      </c>
      <c r="C15" s="8" t="s">
        <v>63</v>
      </c>
      <c r="D15" s="8" t="s">
        <v>46</v>
      </c>
      <c r="E15" s="11">
        <v>399</v>
      </c>
      <c r="F15" s="7"/>
      <c r="G15" s="7">
        <v>1</v>
      </c>
      <c r="H15" s="7"/>
      <c r="I15" s="22">
        <f t="shared" si="0"/>
        <v>0</v>
      </c>
      <c r="J15" s="18" t="s">
        <v>123</v>
      </c>
    </row>
    <row r="16" spans="1:10" ht="225" outlineLevel="2" x14ac:dyDescent="0.25">
      <c r="A16" s="8" t="s">
        <v>67</v>
      </c>
      <c r="B16" s="8" t="s">
        <v>62</v>
      </c>
      <c r="C16" s="8" t="s">
        <v>66</v>
      </c>
      <c r="D16" s="8" t="s">
        <v>46</v>
      </c>
      <c r="E16" s="11">
        <v>379</v>
      </c>
      <c r="F16" s="7"/>
      <c r="G16" s="7">
        <v>1</v>
      </c>
      <c r="H16" s="7"/>
      <c r="I16" s="22">
        <f t="shared" si="0"/>
        <v>0</v>
      </c>
      <c r="J16" s="18" t="s">
        <v>124</v>
      </c>
    </row>
    <row r="17" spans="1:10" ht="225" outlineLevel="2" x14ac:dyDescent="0.25">
      <c r="A17" s="8" t="s">
        <v>69</v>
      </c>
      <c r="B17" s="8" t="s">
        <v>70</v>
      </c>
      <c r="C17" s="8" t="s">
        <v>68</v>
      </c>
      <c r="D17" s="8" t="s">
        <v>46</v>
      </c>
      <c r="E17" s="11">
        <v>379</v>
      </c>
      <c r="F17" s="7"/>
      <c r="G17" s="7">
        <v>1</v>
      </c>
      <c r="H17" s="7"/>
      <c r="I17" s="22">
        <f t="shared" si="0"/>
        <v>0</v>
      </c>
      <c r="J17" s="18" t="s">
        <v>124</v>
      </c>
    </row>
    <row r="18" spans="1:10" ht="45" outlineLevel="2" x14ac:dyDescent="0.25">
      <c r="A18" s="8" t="s">
        <v>72</v>
      </c>
      <c r="B18" s="8" t="s">
        <v>73</v>
      </c>
      <c r="C18" s="8" t="s">
        <v>71</v>
      </c>
      <c r="D18" s="8" t="s">
        <v>46</v>
      </c>
      <c r="E18" s="11">
        <v>337</v>
      </c>
      <c r="F18" s="7"/>
      <c r="G18" s="7">
        <v>2</v>
      </c>
      <c r="H18" s="7"/>
      <c r="I18" s="22">
        <f t="shared" si="0"/>
        <v>0</v>
      </c>
      <c r="J18" s="18" t="s">
        <v>125</v>
      </c>
    </row>
    <row r="19" spans="1:10" ht="255" outlineLevel="2" x14ac:dyDescent="0.25">
      <c r="A19" s="8" t="s">
        <v>75</v>
      </c>
      <c r="B19" s="8" t="s">
        <v>76</v>
      </c>
      <c r="C19" s="8" t="s">
        <v>74</v>
      </c>
      <c r="D19" s="8" t="s">
        <v>46</v>
      </c>
      <c r="E19" s="11">
        <v>131.4</v>
      </c>
      <c r="F19" s="7"/>
      <c r="G19" s="7">
        <v>1</v>
      </c>
      <c r="H19" s="7"/>
      <c r="I19" s="22">
        <f t="shared" si="0"/>
        <v>0</v>
      </c>
      <c r="J19" s="18" t="s">
        <v>126</v>
      </c>
    </row>
    <row r="20" spans="1:10" ht="75" outlineLevel="2" x14ac:dyDescent="0.25">
      <c r="A20" s="8" t="s">
        <v>78</v>
      </c>
      <c r="B20" s="8" t="s">
        <v>79</v>
      </c>
      <c r="C20" s="8" t="s">
        <v>77</v>
      </c>
      <c r="D20" s="8" t="s">
        <v>46</v>
      </c>
      <c r="E20" s="11">
        <v>176</v>
      </c>
      <c r="F20" s="7"/>
      <c r="G20" s="7">
        <v>1.25</v>
      </c>
      <c r="H20" s="7"/>
      <c r="I20" s="22">
        <f t="shared" si="0"/>
        <v>0</v>
      </c>
      <c r="J20" s="18" t="s">
        <v>127</v>
      </c>
    </row>
    <row r="21" spans="1:10" ht="315" outlineLevel="2" x14ac:dyDescent="0.25">
      <c r="A21" s="8" t="s">
        <v>81</v>
      </c>
      <c r="B21" s="8" t="s">
        <v>82</v>
      </c>
      <c r="C21" s="8" t="s">
        <v>80</v>
      </c>
      <c r="D21" s="8" t="s">
        <v>50</v>
      </c>
      <c r="E21" s="11">
        <v>77.900000000000006</v>
      </c>
      <c r="F21" s="7"/>
      <c r="G21" s="7">
        <v>9</v>
      </c>
      <c r="H21" s="7"/>
      <c r="I21" s="22">
        <f t="shared" si="0"/>
        <v>0</v>
      </c>
      <c r="J21" s="18" t="s">
        <v>128</v>
      </c>
    </row>
    <row r="22" spans="1:10" ht="30" outlineLevel="2" x14ac:dyDescent="0.25">
      <c r="A22" s="8" t="s">
        <v>84</v>
      </c>
      <c r="B22" s="8" t="s">
        <v>85</v>
      </c>
      <c r="C22" s="8" t="s">
        <v>83</v>
      </c>
      <c r="D22" s="8" t="s">
        <v>86</v>
      </c>
      <c r="E22" s="11">
        <v>1</v>
      </c>
      <c r="F22" s="7"/>
      <c r="G22" s="7">
        <v>1</v>
      </c>
      <c r="H22" s="7"/>
      <c r="I22" s="22">
        <f t="shared" si="0"/>
        <v>0</v>
      </c>
      <c r="J22" s="18" t="s">
        <v>129</v>
      </c>
    </row>
    <row r="23" spans="1:10" ht="45" outlineLevel="2" x14ac:dyDescent="0.25">
      <c r="A23" s="8" t="s">
        <v>88</v>
      </c>
      <c r="B23" s="8" t="s">
        <v>89</v>
      </c>
      <c r="C23" s="8" t="s">
        <v>87</v>
      </c>
      <c r="D23" s="8" t="s">
        <v>86</v>
      </c>
      <c r="E23" s="11">
        <v>1</v>
      </c>
      <c r="F23" s="7"/>
      <c r="G23" s="7">
        <v>1</v>
      </c>
      <c r="H23" s="7"/>
      <c r="I23" s="22">
        <f t="shared" si="0"/>
        <v>0</v>
      </c>
      <c r="J23" s="18" t="s">
        <v>130</v>
      </c>
    </row>
    <row r="24" spans="1:10" outlineLevel="2" x14ac:dyDescent="0.25">
      <c r="A24" s="16" t="s">
        <v>90</v>
      </c>
      <c r="B24" s="17" t="s">
        <v>0</v>
      </c>
      <c r="C24" s="17" t="s">
        <v>0</v>
      </c>
      <c r="D24" s="17" t="s">
        <v>0</v>
      </c>
      <c r="E24" s="17" t="s">
        <v>0</v>
      </c>
      <c r="F24" s="17" t="s">
        <v>0</v>
      </c>
      <c r="G24" s="17" t="s">
        <v>0</v>
      </c>
      <c r="H24" s="17" t="s">
        <v>0</v>
      </c>
      <c r="I24" s="22">
        <f>SUM(I9:I23)</f>
        <v>0</v>
      </c>
      <c r="J24" s="26" t="s">
        <v>0</v>
      </c>
    </row>
    <row r="25" spans="1:10" ht="30" outlineLevel="1" x14ac:dyDescent="0.25">
      <c r="A25" s="8" t="s">
        <v>17</v>
      </c>
      <c r="B25" s="8" t="s">
        <v>42</v>
      </c>
      <c r="C25" s="8" t="s">
        <v>33</v>
      </c>
      <c r="D25" s="5" t="s">
        <v>0</v>
      </c>
      <c r="E25" s="5" t="s">
        <v>0</v>
      </c>
      <c r="F25" s="5" t="s">
        <v>0</v>
      </c>
      <c r="G25" s="5" t="s">
        <v>0</v>
      </c>
      <c r="H25" s="5" t="s">
        <v>0</v>
      </c>
      <c r="I25" s="21" t="s">
        <v>0</v>
      </c>
      <c r="J25" s="25" t="s">
        <v>0</v>
      </c>
    </row>
    <row r="26" spans="1:10" ht="45" outlineLevel="2" x14ac:dyDescent="0.25">
      <c r="A26" s="8" t="s">
        <v>92</v>
      </c>
      <c r="B26" s="8" t="s">
        <v>93</v>
      </c>
      <c r="C26" s="8" t="s">
        <v>91</v>
      </c>
      <c r="D26" s="8" t="s">
        <v>94</v>
      </c>
      <c r="E26" s="11">
        <v>7</v>
      </c>
      <c r="F26" s="7"/>
      <c r="G26" s="7">
        <v>2</v>
      </c>
      <c r="H26" s="7"/>
      <c r="I26" s="22">
        <f t="shared" ref="I26:I39" si="1">ROUND(F26*H26, 2)</f>
        <v>0</v>
      </c>
      <c r="J26" s="18" t="s">
        <v>131</v>
      </c>
    </row>
    <row r="27" spans="1:10" ht="105" outlineLevel="2" x14ac:dyDescent="0.25">
      <c r="A27" s="8" t="s">
        <v>95</v>
      </c>
      <c r="B27" s="8" t="s">
        <v>49</v>
      </c>
      <c r="C27" s="8" t="s">
        <v>47</v>
      </c>
      <c r="D27" s="8" t="s">
        <v>50</v>
      </c>
      <c r="E27" s="11">
        <v>84.522999999999996</v>
      </c>
      <c r="F27" s="7"/>
      <c r="G27" s="7">
        <v>1</v>
      </c>
      <c r="H27" s="7"/>
      <c r="I27" s="22">
        <f t="shared" si="1"/>
        <v>0</v>
      </c>
      <c r="J27" s="18" t="s">
        <v>132</v>
      </c>
    </row>
    <row r="28" spans="1:10" ht="105" outlineLevel="2" x14ac:dyDescent="0.25">
      <c r="A28" s="8" t="s">
        <v>96</v>
      </c>
      <c r="B28" s="8" t="s">
        <v>53</v>
      </c>
      <c r="C28" s="8" t="s">
        <v>51</v>
      </c>
      <c r="D28" s="8" t="s">
        <v>46</v>
      </c>
      <c r="E28" s="11">
        <v>229.35</v>
      </c>
      <c r="F28" s="7"/>
      <c r="G28" s="7">
        <v>1</v>
      </c>
      <c r="H28" s="7"/>
      <c r="I28" s="22">
        <f t="shared" si="1"/>
        <v>0</v>
      </c>
      <c r="J28" s="18" t="s">
        <v>133</v>
      </c>
    </row>
    <row r="29" spans="1:10" ht="105" outlineLevel="2" x14ac:dyDescent="0.25">
      <c r="A29" s="8" t="s">
        <v>98</v>
      </c>
      <c r="B29" s="8" t="s">
        <v>62</v>
      </c>
      <c r="C29" s="8" t="s">
        <v>97</v>
      </c>
      <c r="D29" s="8" t="s">
        <v>46</v>
      </c>
      <c r="E29" s="11">
        <v>217.35</v>
      </c>
      <c r="F29" s="7"/>
      <c r="G29" s="7">
        <v>1</v>
      </c>
      <c r="H29" s="7"/>
      <c r="I29" s="22">
        <f t="shared" si="1"/>
        <v>0</v>
      </c>
      <c r="J29" s="18" t="s">
        <v>134</v>
      </c>
    </row>
    <row r="30" spans="1:10" ht="105" outlineLevel="2" x14ac:dyDescent="0.25">
      <c r="A30" s="8" t="s">
        <v>99</v>
      </c>
      <c r="B30" s="8" t="s">
        <v>65</v>
      </c>
      <c r="C30" s="8" t="s">
        <v>63</v>
      </c>
      <c r="D30" s="8" t="s">
        <v>46</v>
      </c>
      <c r="E30" s="11">
        <v>217.35</v>
      </c>
      <c r="F30" s="7"/>
      <c r="G30" s="7">
        <v>1</v>
      </c>
      <c r="H30" s="7"/>
      <c r="I30" s="22">
        <f t="shared" si="1"/>
        <v>0</v>
      </c>
      <c r="J30" s="18" t="s">
        <v>134</v>
      </c>
    </row>
    <row r="31" spans="1:10" ht="105" outlineLevel="2" x14ac:dyDescent="0.25">
      <c r="A31" s="8" t="s">
        <v>101</v>
      </c>
      <c r="B31" s="8" t="s">
        <v>62</v>
      </c>
      <c r="C31" s="8" t="s">
        <v>100</v>
      </c>
      <c r="D31" s="8" t="s">
        <v>46</v>
      </c>
      <c r="E31" s="11">
        <v>205.35</v>
      </c>
      <c r="F31" s="7"/>
      <c r="G31" s="7">
        <v>1</v>
      </c>
      <c r="H31" s="7"/>
      <c r="I31" s="22">
        <f t="shared" si="1"/>
        <v>0</v>
      </c>
      <c r="J31" s="18" t="s">
        <v>135</v>
      </c>
    </row>
    <row r="32" spans="1:10" ht="105" outlineLevel="2" x14ac:dyDescent="0.25">
      <c r="A32" s="8" t="s">
        <v>102</v>
      </c>
      <c r="B32" s="8" t="s">
        <v>70</v>
      </c>
      <c r="C32" s="8" t="s">
        <v>68</v>
      </c>
      <c r="D32" s="8" t="s">
        <v>46</v>
      </c>
      <c r="E32" s="11">
        <v>205.35</v>
      </c>
      <c r="F32" s="7"/>
      <c r="G32" s="7">
        <v>1</v>
      </c>
      <c r="H32" s="7"/>
      <c r="I32" s="22">
        <f t="shared" si="1"/>
        <v>0</v>
      </c>
      <c r="J32" s="18" t="s">
        <v>135</v>
      </c>
    </row>
    <row r="33" spans="1:10" ht="105" outlineLevel="2" x14ac:dyDescent="0.25">
      <c r="A33" s="8" t="s">
        <v>104</v>
      </c>
      <c r="B33" s="8" t="s">
        <v>105</v>
      </c>
      <c r="C33" s="8" t="s">
        <v>103</v>
      </c>
      <c r="D33" s="8" t="s">
        <v>46</v>
      </c>
      <c r="E33" s="11">
        <v>229.35</v>
      </c>
      <c r="F33" s="7"/>
      <c r="G33" s="7">
        <v>2.5</v>
      </c>
      <c r="H33" s="7"/>
      <c r="I33" s="22">
        <f t="shared" si="1"/>
        <v>0</v>
      </c>
      <c r="J33" s="18" t="s">
        <v>133</v>
      </c>
    </row>
    <row r="34" spans="1:10" ht="105" outlineLevel="2" x14ac:dyDescent="0.25">
      <c r="A34" s="8" t="s">
        <v>106</v>
      </c>
      <c r="B34" s="8" t="s">
        <v>82</v>
      </c>
      <c r="C34" s="8" t="s">
        <v>80</v>
      </c>
      <c r="D34" s="8" t="s">
        <v>50</v>
      </c>
      <c r="E34" s="11">
        <v>84.522999999999996</v>
      </c>
      <c r="F34" s="7"/>
      <c r="G34" s="7">
        <v>9</v>
      </c>
      <c r="H34" s="7"/>
      <c r="I34" s="22">
        <f t="shared" si="1"/>
        <v>0</v>
      </c>
      <c r="J34" s="18" t="s">
        <v>132</v>
      </c>
    </row>
    <row r="35" spans="1:10" ht="45" outlineLevel="2" x14ac:dyDescent="0.25">
      <c r="A35" s="8" t="s">
        <v>108</v>
      </c>
      <c r="B35" s="8" t="s">
        <v>76</v>
      </c>
      <c r="C35" s="8" t="s">
        <v>107</v>
      </c>
      <c r="D35" s="8" t="s">
        <v>46</v>
      </c>
      <c r="E35" s="11">
        <v>37.5</v>
      </c>
      <c r="F35" s="7"/>
      <c r="G35" s="7">
        <v>1</v>
      </c>
      <c r="H35" s="7"/>
      <c r="I35" s="22">
        <f t="shared" si="1"/>
        <v>0</v>
      </c>
      <c r="J35" s="18" t="s">
        <v>136</v>
      </c>
    </row>
    <row r="36" spans="1:10" ht="105" outlineLevel="2" x14ac:dyDescent="0.25">
      <c r="A36" s="8" t="s">
        <v>109</v>
      </c>
      <c r="B36" s="8" t="s">
        <v>73</v>
      </c>
      <c r="C36" s="8" t="s">
        <v>71</v>
      </c>
      <c r="D36" s="8" t="s">
        <v>46</v>
      </c>
      <c r="E36" s="11">
        <v>217.35</v>
      </c>
      <c r="F36" s="7"/>
      <c r="G36" s="7">
        <v>0.65</v>
      </c>
      <c r="H36" s="7"/>
      <c r="I36" s="22">
        <f t="shared" si="1"/>
        <v>0</v>
      </c>
      <c r="J36" s="18" t="s">
        <v>134</v>
      </c>
    </row>
    <row r="37" spans="1:10" ht="30" outlineLevel="2" x14ac:dyDescent="0.25">
      <c r="A37" s="8" t="s">
        <v>110</v>
      </c>
      <c r="B37" s="8" t="s">
        <v>85</v>
      </c>
      <c r="C37" s="8" t="s">
        <v>83</v>
      </c>
      <c r="D37" s="8" t="s">
        <v>86</v>
      </c>
      <c r="E37" s="11">
        <v>1</v>
      </c>
      <c r="F37" s="7"/>
      <c r="G37" s="7">
        <v>1</v>
      </c>
      <c r="H37" s="7"/>
      <c r="I37" s="22">
        <f t="shared" si="1"/>
        <v>0</v>
      </c>
      <c r="J37" s="18" t="s">
        <v>137</v>
      </c>
    </row>
    <row r="38" spans="1:10" ht="45" outlineLevel="2" x14ac:dyDescent="0.25">
      <c r="A38" s="8" t="s">
        <v>111</v>
      </c>
      <c r="B38" s="8" t="s">
        <v>89</v>
      </c>
      <c r="C38" s="8" t="s">
        <v>87</v>
      </c>
      <c r="D38" s="8" t="s">
        <v>86</v>
      </c>
      <c r="E38" s="11">
        <v>1</v>
      </c>
      <c r="F38" s="7"/>
      <c r="G38" s="7">
        <v>1</v>
      </c>
      <c r="H38" s="7"/>
      <c r="I38" s="22">
        <f t="shared" si="1"/>
        <v>0</v>
      </c>
      <c r="J38" s="18" t="s">
        <v>138</v>
      </c>
    </row>
    <row r="39" spans="1:10" ht="30" outlineLevel="2" x14ac:dyDescent="0.25">
      <c r="A39" s="8" t="s">
        <v>113</v>
      </c>
      <c r="B39" s="8" t="s">
        <v>114</v>
      </c>
      <c r="C39" s="8" t="s">
        <v>112</v>
      </c>
      <c r="D39" s="8" t="s">
        <v>86</v>
      </c>
      <c r="E39" s="11">
        <v>1</v>
      </c>
      <c r="F39" s="7"/>
      <c r="G39" s="7">
        <v>1</v>
      </c>
      <c r="H39" s="7"/>
      <c r="I39" s="22">
        <f t="shared" si="1"/>
        <v>0</v>
      </c>
      <c r="J39" s="18" t="s">
        <v>139</v>
      </c>
    </row>
    <row r="40" spans="1:10" outlineLevel="2" x14ac:dyDescent="0.25">
      <c r="A40" s="16" t="s">
        <v>115</v>
      </c>
      <c r="B40" s="17" t="s">
        <v>0</v>
      </c>
      <c r="C40" s="17" t="s">
        <v>0</v>
      </c>
      <c r="D40" s="17" t="s">
        <v>0</v>
      </c>
      <c r="E40" s="17" t="s">
        <v>0</v>
      </c>
      <c r="F40" s="17" t="s">
        <v>0</v>
      </c>
      <c r="G40" s="17" t="s">
        <v>0</v>
      </c>
      <c r="H40" s="17" t="s">
        <v>0</v>
      </c>
      <c r="I40" s="7">
        <f>SUM(I26:I39)</f>
        <v>0</v>
      </c>
      <c r="J40" s="23" t="s">
        <v>0</v>
      </c>
    </row>
    <row r="41" spans="1:10" outlineLevel="1" x14ac:dyDescent="0.25">
      <c r="A41" s="16" t="s">
        <v>116</v>
      </c>
      <c r="B41" s="17" t="s">
        <v>0</v>
      </c>
      <c r="C41" s="17" t="s">
        <v>0</v>
      </c>
      <c r="D41" s="17" t="s">
        <v>0</v>
      </c>
      <c r="E41" s="17" t="s">
        <v>0</v>
      </c>
      <c r="F41" s="17" t="s">
        <v>0</v>
      </c>
      <c r="G41" s="17" t="s">
        <v>0</v>
      </c>
      <c r="H41" s="17" t="s">
        <v>0</v>
      </c>
      <c r="I41" s="13">
        <f>'1 Przebudowa drogi wew. nr ew 7'!I24+'1 Przebudowa drogi wew. nr ew 7'!I40</f>
        <v>0</v>
      </c>
      <c r="J41" s="12" t="s">
        <v>0</v>
      </c>
    </row>
  </sheetData>
  <mergeCells count="6">
    <mergeCell ref="A24:H24"/>
    <mergeCell ref="A40:H40"/>
    <mergeCell ref="A41:H41"/>
    <mergeCell ref="A1:J1"/>
    <mergeCell ref="B2:J2"/>
    <mergeCell ref="B3:J3"/>
  </mergeCells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ZBIORCZE ZESTAWIENIE KOSZTÓW</vt:lpstr>
      <vt:lpstr>1 Przebudowa drogi wew. nr ew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Dariusz Lula</cp:lastModifiedBy>
  <dcterms:created xsi:type="dcterms:W3CDTF">2023-02-05T20:05:47Z</dcterms:created>
  <dcterms:modified xsi:type="dcterms:W3CDTF">2023-02-05T19:08:19Z</dcterms:modified>
</cp:coreProperties>
</file>